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ren.swift.ZERTO\Desktop\"/>
    </mc:Choice>
  </mc:AlternateContent>
  <bookViews>
    <workbookView xWindow="0" yWindow="0" windowWidth="28800" windowHeight="118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8" i="1" l="1"/>
  <c r="D7" i="1"/>
  <c r="D6" i="1"/>
  <c r="D5" i="1"/>
  <c r="D4" i="1"/>
  <c r="A18" i="1"/>
  <c r="B7" i="1"/>
  <c r="B10" i="1" s="1"/>
  <c r="B11" i="1" s="1"/>
  <c r="B12" i="1" s="1"/>
  <c r="B13" i="1" s="1"/>
  <c r="B14" i="1" s="1"/>
  <c r="B18" i="1" l="1"/>
  <c r="C18" i="1" s="1"/>
  <c r="B23" i="1" s="1"/>
  <c r="B24" i="1" s="1"/>
  <c r="B25" i="1" s="1"/>
  <c r="B26" i="1" s="1"/>
  <c r="B27" i="1" s="1"/>
  <c r="D18" i="1" l="1"/>
</calcChain>
</file>

<file path=xl/comments1.xml><?xml version="1.0" encoding="utf-8"?>
<comments xmlns="http://schemas.openxmlformats.org/spreadsheetml/2006/main">
  <authors>
    <author>Bucknell, Martin (London - GB)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Bucknell, Martin (London - GB):</t>
        </r>
        <r>
          <rPr>
            <sz val="9"/>
            <color indexed="81"/>
            <rFont val="Tahoma"/>
            <family val="2"/>
          </rPr>
          <t xml:space="preserve">
This is the important number and it determines the cylinder size, which is the smallest disk increment available
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Bucknell, Martin (London - GB):</t>
        </r>
        <r>
          <rPr>
            <sz val="9"/>
            <color indexed="81"/>
            <rFont val="Tahoma"/>
            <family val="2"/>
          </rPr>
          <t xml:space="preserve">
This determines the size of the disk, multiply this by the sectors / cylinder &amp; bytes / sector, gives the existing size
</t>
        </r>
      </text>
    </comment>
  </commentList>
</comments>
</file>

<file path=xl/sharedStrings.xml><?xml version="1.0" encoding="utf-8"?>
<sst xmlns="http://schemas.openxmlformats.org/spreadsheetml/2006/main" count="38" uniqueCount="36">
  <si>
    <t>Disk Calculator</t>
  </si>
  <si>
    <t>Disk Geometry</t>
  </si>
  <si>
    <t>Bytes / sector</t>
  </si>
  <si>
    <t>sectors / track</t>
  </si>
  <si>
    <t>tracks / cylinder</t>
  </si>
  <si>
    <t>sectors / cylinder</t>
  </si>
  <si>
    <t>Cylinders</t>
  </si>
  <si>
    <t>Sectors/1024</t>
  </si>
  <si>
    <t>Calculated Sectors to div/1M</t>
  </si>
  <si>
    <t>Bytes</t>
  </si>
  <si>
    <t>Kb Size</t>
  </si>
  <si>
    <t>MB</t>
  </si>
  <si>
    <t>KB</t>
  </si>
  <si>
    <t>TB</t>
  </si>
  <si>
    <t>1G (windows) LUN</t>
  </si>
  <si>
    <t>1.7Tb (windows) LUN</t>
  </si>
  <si>
    <t>GB</t>
  </si>
  <si>
    <t>150G</t>
  </si>
  <si>
    <t>             189</t>
  </si>
  <si>
    <t>             255</t>
  </si>
  <si>
    <t>300G</t>
  </si>
  <si>
    <t>600G</t>
  </si>
  <si>
    <t>100G</t>
  </si>
  <si>
    <t>900G</t>
  </si>
  <si>
    <t>30G</t>
  </si>
  <si>
    <t>400G</t>
  </si>
  <si>
    <t>Current Device Size (Bytes)</t>
  </si>
  <si>
    <t>Current Device Size (KB)</t>
  </si>
  <si>
    <t>Current Device Size (MB)</t>
  </si>
  <si>
    <t>Current Device Size (GB)</t>
  </si>
  <si>
    <t>Current Device Size (TB)</t>
  </si>
  <si>
    <t>Calculation to determine next LUN size that divides into 1Mb Chunks</t>
  </si>
  <si>
    <t>New Disk Size to resize the LUN to</t>
  </si>
  <si>
    <t>Sample Data - Windows Luns</t>
  </si>
  <si>
    <t>Type</t>
  </si>
  <si>
    <t>Not needed for calc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</si>
</sst>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29">
    <xf numFmtId="0" fontId="0" fillId="0" borderId="0" xfId="0"/>
    <xf numFmtId="0" fontId="2" fillId="3" borderId="1" xfId="2"/>
    <xf numFmtId="0" fontId="1" fillId="2" borderId="1" xfId="1"/>
    <xf numFmtId="0" fontId="5" fillId="0" borderId="0" xfId="0" applyFont="1"/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3" borderId="1" xfId="2" applyBorder="1"/>
    <xf numFmtId="0" fontId="2" fillId="3" borderId="6" xfId="2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3" borderId="0" xfId="2" applyBorder="1"/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2" fillId="3" borderId="5" xfId="2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3" fillId="0" borderId="10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9" fillId="0" borderId="10" xfId="0" applyFont="1" applyBorder="1"/>
    <xf numFmtId="0" fontId="0" fillId="0" borderId="0" xfId="0" applyBorder="1" applyAlignment="1">
      <alignment vertical="center"/>
    </xf>
    <xf numFmtId="0" fontId="3" fillId="0" borderId="7" xfId="0" applyFont="1" applyBorder="1"/>
    <xf numFmtId="0" fontId="3" fillId="0" borderId="8" xfId="0" applyFont="1" applyBorder="1"/>
  </cellXfs>
  <cellStyles count="3">
    <cellStyle name="Calculation" xfId="2" builtinId="22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D18" sqref="D18"/>
    </sheetView>
  </sheetViews>
  <sheetFormatPr defaultRowHeight="14.5" x14ac:dyDescent="0.35"/>
  <cols>
    <col min="1" max="1" width="28.7265625" customWidth="1"/>
    <col min="2" max="2" width="30.26953125" customWidth="1"/>
    <col min="3" max="3" width="12" bestFit="1" customWidth="1"/>
    <col min="4" max="4" width="24.7265625" bestFit="1" customWidth="1"/>
    <col min="5" max="5" width="20.54296875" customWidth="1"/>
    <col min="6" max="6" width="18.7265625" customWidth="1"/>
    <col min="7" max="7" width="9.7265625" bestFit="1" customWidth="1"/>
  </cols>
  <sheetData>
    <row r="1" spans="1:14" ht="21.5" thickBot="1" x14ac:dyDescent="0.55000000000000004">
      <c r="A1" s="3" t="s">
        <v>0</v>
      </c>
    </row>
    <row r="2" spans="1:14" ht="38.5" customHeight="1" x14ac:dyDescent="0.35">
      <c r="D2" s="5" t="s">
        <v>33</v>
      </c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x14ac:dyDescent="0.35">
      <c r="A3" t="s">
        <v>1</v>
      </c>
      <c r="D3" s="19" t="s">
        <v>34</v>
      </c>
      <c r="E3" s="20" t="s">
        <v>14</v>
      </c>
      <c r="F3" s="20" t="s">
        <v>15</v>
      </c>
      <c r="G3" s="20" t="s">
        <v>17</v>
      </c>
      <c r="H3" s="20" t="s">
        <v>20</v>
      </c>
      <c r="I3" s="20" t="s">
        <v>21</v>
      </c>
      <c r="J3" s="20" t="s">
        <v>22</v>
      </c>
      <c r="K3" s="20" t="s">
        <v>23</v>
      </c>
      <c r="L3" s="20" t="s">
        <v>24</v>
      </c>
      <c r="M3" s="20" t="s">
        <v>25</v>
      </c>
      <c r="N3" s="21"/>
    </row>
    <row r="4" spans="1:14" x14ac:dyDescent="0.35">
      <c r="A4" s="2" t="s">
        <v>2</v>
      </c>
      <c r="B4" s="2">
        <v>512</v>
      </c>
      <c r="D4" s="22" t="str">
        <f>A4</f>
        <v>Bytes / sector</v>
      </c>
      <c r="E4" s="23">
        <v>512</v>
      </c>
      <c r="F4" s="23">
        <v>512</v>
      </c>
      <c r="G4" s="24">
        <v>512</v>
      </c>
      <c r="H4" s="23">
        <v>512</v>
      </c>
      <c r="I4" s="23">
        <v>512</v>
      </c>
      <c r="J4" s="23">
        <v>512</v>
      </c>
      <c r="K4" s="23">
        <v>512</v>
      </c>
      <c r="L4" s="23">
        <v>512</v>
      </c>
      <c r="M4" s="23">
        <v>512</v>
      </c>
      <c r="N4" s="21"/>
    </row>
    <row r="5" spans="1:14" x14ac:dyDescent="0.35">
      <c r="A5" s="2" t="s">
        <v>3</v>
      </c>
      <c r="B5" s="2" t="s">
        <v>35</v>
      </c>
      <c r="D5" s="25" t="str">
        <f t="shared" ref="D5:D8" si="0">A5</f>
        <v>sectors / track</v>
      </c>
      <c r="E5" s="20">
        <v>63</v>
      </c>
      <c r="F5" s="20">
        <v>1575</v>
      </c>
      <c r="G5" s="26" t="s">
        <v>18</v>
      </c>
      <c r="H5" s="20">
        <v>378</v>
      </c>
      <c r="I5" s="20">
        <v>504</v>
      </c>
      <c r="J5" s="20">
        <v>126</v>
      </c>
      <c r="K5" s="20">
        <v>756</v>
      </c>
      <c r="L5" s="20">
        <v>63</v>
      </c>
      <c r="M5" s="20">
        <v>504</v>
      </c>
      <c r="N5" s="21"/>
    </row>
    <row r="6" spans="1:14" x14ac:dyDescent="0.35">
      <c r="A6" s="2" t="s">
        <v>4</v>
      </c>
      <c r="B6" s="2" t="s">
        <v>35</v>
      </c>
      <c r="D6" s="25" t="str">
        <f t="shared" si="0"/>
        <v>tracks / cylinder</v>
      </c>
      <c r="E6" s="20">
        <v>255</v>
      </c>
      <c r="F6" s="20">
        <v>255</v>
      </c>
      <c r="G6" s="26" t="s">
        <v>19</v>
      </c>
      <c r="H6" s="20">
        <v>255</v>
      </c>
      <c r="I6" s="20">
        <v>255</v>
      </c>
      <c r="J6" s="20">
        <v>255</v>
      </c>
      <c r="K6" s="20">
        <v>255</v>
      </c>
      <c r="L6" s="20">
        <v>255</v>
      </c>
      <c r="M6" s="20">
        <v>255</v>
      </c>
      <c r="N6" s="21"/>
    </row>
    <row r="7" spans="1:14" x14ac:dyDescent="0.35">
      <c r="A7" s="2" t="s">
        <v>5</v>
      </c>
      <c r="B7" s="2">
        <f>F7</f>
        <v>401625</v>
      </c>
      <c r="D7" s="22" t="str">
        <f t="shared" si="0"/>
        <v>sectors / cylinder</v>
      </c>
      <c r="E7" s="23">
        <v>16065</v>
      </c>
      <c r="F7" s="23">
        <v>401625</v>
      </c>
      <c r="G7" s="24">
        <v>48195</v>
      </c>
      <c r="H7" s="23">
        <v>96390</v>
      </c>
      <c r="I7" s="23">
        <v>128520</v>
      </c>
      <c r="J7" s="23">
        <v>32130</v>
      </c>
      <c r="K7" s="23">
        <v>192780</v>
      </c>
      <c r="L7" s="23">
        <v>16065</v>
      </c>
      <c r="M7" s="23">
        <v>128520</v>
      </c>
      <c r="N7" s="21"/>
    </row>
    <row r="8" spans="1:14" ht="15" thickBot="1" x14ac:dyDescent="0.4">
      <c r="A8" s="2" t="s">
        <v>6</v>
      </c>
      <c r="B8" s="2">
        <v>9090</v>
      </c>
      <c r="D8" s="27" t="str">
        <f t="shared" si="0"/>
        <v>Cylinders</v>
      </c>
      <c r="E8" s="28">
        <v>131</v>
      </c>
      <c r="F8" s="28">
        <v>9090</v>
      </c>
      <c r="G8" s="28">
        <v>6528</v>
      </c>
      <c r="H8" s="28">
        <v>6528</v>
      </c>
      <c r="I8" s="28">
        <v>9791</v>
      </c>
      <c r="J8" s="28">
        <v>6528</v>
      </c>
      <c r="K8" s="28">
        <v>9791</v>
      </c>
      <c r="L8" s="28">
        <v>3917</v>
      </c>
      <c r="M8" s="28">
        <v>6528</v>
      </c>
      <c r="N8" s="12"/>
    </row>
    <row r="10" spans="1:14" x14ac:dyDescent="0.35">
      <c r="A10" s="1" t="s">
        <v>26</v>
      </c>
      <c r="B10" s="1">
        <f>B8*B7*B4</f>
        <v>1869194880000</v>
      </c>
    </row>
    <row r="11" spans="1:14" x14ac:dyDescent="0.35">
      <c r="A11" s="1" t="s">
        <v>27</v>
      </c>
      <c r="B11" s="1">
        <f>B10/1024</f>
        <v>1825385625</v>
      </c>
    </row>
    <row r="12" spans="1:14" x14ac:dyDescent="0.35">
      <c r="A12" s="1" t="s">
        <v>28</v>
      </c>
      <c r="B12" s="1">
        <f>B11/1024</f>
        <v>1782603.1494140625</v>
      </c>
    </row>
    <row r="13" spans="1:14" x14ac:dyDescent="0.35">
      <c r="A13" s="1" t="s">
        <v>29</v>
      </c>
      <c r="B13" s="1">
        <f>B12/1024</f>
        <v>1740.8233880996704</v>
      </c>
    </row>
    <row r="14" spans="1:14" x14ac:dyDescent="0.35">
      <c r="A14" s="1" t="s">
        <v>30</v>
      </c>
      <c r="B14" s="1">
        <f>B13/1024</f>
        <v>1.7000228399410844</v>
      </c>
    </row>
    <row r="16" spans="1:14" ht="15" thickBot="1" x14ac:dyDescent="0.4">
      <c r="A16" s="13" t="s">
        <v>31</v>
      </c>
    </row>
    <row r="17" spans="1:4" x14ac:dyDescent="0.35">
      <c r="A17" s="17" t="s">
        <v>7</v>
      </c>
      <c r="B17" s="14" t="s">
        <v>8</v>
      </c>
      <c r="C17" s="15" t="s">
        <v>9</v>
      </c>
      <c r="D17" s="16" t="s">
        <v>10</v>
      </c>
    </row>
    <row r="18" spans="1:4" x14ac:dyDescent="0.35">
      <c r="A18" s="18">
        <f>B8/1024</f>
        <v>8.876953125</v>
      </c>
      <c r="B18" s="8">
        <f>IF(MOD((ROUNDUP(A18,0)/1024)*B4*B7,1)=0,ROUNDUP(A18,0),ROUNDUP(A18,0)/MOD((ROUNDUP(A18,0)/1024)*B4*B7,1))</f>
        <v>18</v>
      </c>
      <c r="C18" s="8">
        <f>(B18*1024)*B7*B4</f>
        <v>3790209024000</v>
      </c>
      <c r="D18" s="9">
        <f>C18/1024</f>
        <v>3701376000</v>
      </c>
    </row>
    <row r="19" spans="1:4" ht="15" thickBot="1" x14ac:dyDescent="0.4">
      <c r="A19" s="10"/>
      <c r="B19" s="11"/>
      <c r="C19" s="11"/>
      <c r="D19" s="12"/>
    </row>
    <row r="22" spans="1:4" ht="31" x14ac:dyDescent="0.7">
      <c r="A22" s="4" t="s">
        <v>32</v>
      </c>
      <c r="B22" s="4"/>
    </row>
    <row r="23" spans="1:4" x14ac:dyDescent="0.35">
      <c r="A23" s="1" t="s">
        <v>9</v>
      </c>
      <c r="B23" s="1">
        <f>C18</f>
        <v>3790209024000</v>
      </c>
    </row>
    <row r="24" spans="1:4" x14ac:dyDescent="0.35">
      <c r="A24" s="1" t="s">
        <v>12</v>
      </c>
      <c r="B24" s="1">
        <f>B23/1024</f>
        <v>3701376000</v>
      </c>
    </row>
    <row r="25" spans="1:4" x14ac:dyDescent="0.35">
      <c r="A25" s="1" t="s">
        <v>11</v>
      </c>
      <c r="B25" s="1">
        <f>B24/1024</f>
        <v>3614625</v>
      </c>
    </row>
    <row r="26" spans="1:4" x14ac:dyDescent="0.35">
      <c r="A26" s="1" t="s">
        <v>16</v>
      </c>
      <c r="B26" s="1">
        <f>B25/1024</f>
        <v>3529.9072265625</v>
      </c>
    </row>
    <row r="27" spans="1:4" x14ac:dyDescent="0.35">
      <c r="A27" s="1" t="s">
        <v>13</v>
      </c>
      <c r="B27" s="1">
        <f>B26/1024</f>
        <v>3.4471750259399414</v>
      </c>
    </row>
  </sheetData>
  <pageMargins left="0.7" right="0.7" top="0.75" bottom="0.75" header="0.3" footer="0.3"/>
  <pageSetup paperSize="9" orientation="portrait" copies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Glencore UK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Bucknell, Martin (London - GB)</dc:creator>
  <cp:lastModifiedBy>Darren Swift</cp:lastModifiedBy>
  <dcterms:created xsi:type="dcterms:W3CDTF">2016-10-18T16:35:40Z</dcterms:created>
  <dcterms:modified xsi:type="dcterms:W3CDTF">2016-11-09T10:43:12Z</dcterms:modified>
</cp:coreProperties>
</file>